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union\files\redirected\mdaly\Desktop\New Event Pack\"/>
    </mc:Choice>
  </mc:AlternateContent>
  <bookViews>
    <workbookView xWindow="0" yWindow="0" windowWidth="28800" windowHeight="1231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G28" i="1"/>
  <c r="K30" i="1" l="1"/>
  <c r="J30" i="1"/>
  <c r="I30" i="1"/>
  <c r="G30" i="1"/>
  <c r="K18" i="1"/>
  <c r="I41" i="1"/>
  <c r="J29" i="1"/>
  <c r="J31" i="1"/>
  <c r="J27" i="1"/>
  <c r="I27" i="1"/>
  <c r="J26" i="1"/>
  <c r="F17" i="1"/>
  <c r="K29" i="1"/>
  <c r="I31" i="1"/>
  <c r="I29" i="1"/>
  <c r="G29" i="1"/>
  <c r="G26" i="1"/>
  <c r="J41" i="1"/>
  <c r="J32" i="1" l="1"/>
  <c r="J33" i="1" s="1"/>
  <c r="J34" i="1" s="1"/>
  <c r="K31" i="1"/>
  <c r="I52" i="1" l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G31" i="1"/>
  <c r="K27" i="1"/>
  <c r="G27" i="1"/>
  <c r="K26" i="1"/>
  <c r="I26" i="1"/>
  <c r="G59" i="1"/>
  <c r="F18" i="1"/>
  <c r="F16" i="1"/>
  <c r="F15" i="1"/>
  <c r="J53" i="1" l="1"/>
  <c r="I59" i="1" s="1"/>
  <c r="J59" i="1" s="1"/>
  <c r="G57" i="1"/>
  <c r="G58" i="1"/>
  <c r="G60" i="1"/>
  <c r="K32" i="1"/>
  <c r="K33" i="1" s="1"/>
  <c r="K34" i="1" s="1"/>
  <c r="G32" i="1"/>
  <c r="G33" i="1" s="1"/>
  <c r="G34" i="1" s="1"/>
  <c r="I32" i="1"/>
  <c r="I33" i="1" s="1"/>
  <c r="I34" i="1" s="1"/>
  <c r="I58" i="1" l="1"/>
  <c r="J58" i="1" s="1"/>
  <c r="I60" i="1"/>
  <c r="J60" i="1" s="1"/>
  <c r="I57" i="1"/>
  <c r="J57" i="1" s="1"/>
</calcChain>
</file>

<file path=xl/sharedStrings.xml><?xml version="1.0" encoding="utf-8"?>
<sst xmlns="http://schemas.openxmlformats.org/spreadsheetml/2006/main" count="47" uniqueCount="47">
  <si>
    <t>Account Number:</t>
  </si>
  <si>
    <t xml:space="preserve">   Date of Event:</t>
  </si>
  <si>
    <t>Account Name:</t>
  </si>
  <si>
    <t xml:space="preserve">  Name of Event:</t>
  </si>
  <si>
    <t>Venue:</t>
  </si>
  <si>
    <t>INCOME</t>
  </si>
  <si>
    <t>Ticket Income (Variable)</t>
  </si>
  <si>
    <t>Expected Attendance:</t>
  </si>
  <si>
    <t>Company</t>
  </si>
  <si>
    <t>Amount</t>
  </si>
  <si>
    <t>Upper Ticket Price:</t>
  </si>
  <si>
    <t>Lower Ticket Price:</t>
  </si>
  <si>
    <t>Attendance Level</t>
  </si>
  <si>
    <t>Ticket Income</t>
  </si>
  <si>
    <t>Total Sponsorship Income</t>
  </si>
  <si>
    <t>(based on expected attendance &amp; lowest ticket price)</t>
  </si>
  <si>
    <t>EXPENDITURE</t>
  </si>
  <si>
    <t>Cost, based on each attendance level:</t>
  </si>
  <si>
    <t>Cost per person</t>
  </si>
  <si>
    <t>Sub Total</t>
  </si>
  <si>
    <t xml:space="preserve">+ VAT (20%) if applicable </t>
  </si>
  <si>
    <t>Variable Costs Total</t>
  </si>
  <si>
    <t>Cost</t>
  </si>
  <si>
    <t>VAT (20%)</t>
  </si>
  <si>
    <t>Total</t>
  </si>
  <si>
    <t>Fixed Costs Total</t>
  </si>
  <si>
    <t>TOTAL</t>
  </si>
  <si>
    <t>Attendance</t>
  </si>
  <si>
    <t>Income</t>
  </si>
  <si>
    <t>Expenditure</t>
  </si>
  <si>
    <t>Add up the variable &amp; fixed income/expenditure from above</t>
  </si>
  <si>
    <t>Per Person Costs</t>
  </si>
  <si>
    <t>Fixed Costs</t>
  </si>
  <si>
    <t>Club Event Financial Planner</t>
  </si>
  <si>
    <t>Club:</t>
  </si>
  <si>
    <t>Food</t>
  </si>
  <si>
    <t>Drink</t>
  </si>
  <si>
    <t>Accommodation</t>
  </si>
  <si>
    <t>Most cases lower = member, upper = non-member</t>
  </si>
  <si>
    <t>Security</t>
  </si>
  <si>
    <t>(Must have for Balls)</t>
  </si>
  <si>
    <t>The Event Planning Committee has to consider the viability of your event.  As a general rule, you should aim to break even at 65% attendance.</t>
  </si>
  <si>
    <t>+/-</t>
  </si>
  <si>
    <t>Flight</t>
  </si>
  <si>
    <t>SU Ticket Charge</t>
  </si>
  <si>
    <t>If using SU tickets</t>
  </si>
  <si>
    <t xml:space="preserve">Additional Income (Sponsorship or Use of Club Funds)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</si>
</sst>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9" x14ac:knownFonts="1">
    <font>
      <sz val="10"/>
      <color rgb="FF000000"/>
      <name val="Arial"/>
    </font>
    <font>
      <b/>
      <u/>
      <sz val="36"/>
      <color theme="1"/>
      <name val="Calibri"/>
    </font>
    <font>
      <sz val="10"/>
      <color theme="1"/>
      <name val="Calibri"/>
    </font>
    <font>
      <sz val="16"/>
      <color theme="1"/>
      <name val="Calibri"/>
    </font>
    <font>
      <sz val="10"/>
      <name val="Arial"/>
    </font>
    <font>
      <b/>
      <sz val="48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u/>
      <sz val="16"/>
      <color theme="1"/>
      <name val="Calibri"/>
    </font>
    <font>
      <sz val="12"/>
      <color theme="1"/>
      <name val="Calibri"/>
    </font>
    <font>
      <i/>
      <sz val="16"/>
      <color theme="1"/>
      <name val="Calibri"/>
    </font>
    <font>
      <b/>
      <sz val="36"/>
      <color theme="1"/>
      <name val="Calibri"/>
    </font>
    <font>
      <sz val="9"/>
      <color theme="1"/>
      <name val="Calibri"/>
    </font>
    <font>
      <sz val="11"/>
      <color rgb="FF000000"/>
      <name val="Calibri"/>
    </font>
    <font>
      <sz val="12"/>
      <color theme="1"/>
      <name val="Calibri"/>
      <family val="2"/>
    </font>
    <font>
      <sz val="15"/>
      <color theme="1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0" fontId="2" fillId="0" borderId="3" xfId="0" applyFont="1" applyBorder="1" applyAlignment="1"/>
    <xf numFmtId="0" fontId="6" fillId="0" borderId="0" xfId="0" applyFont="1" applyAlignment="1"/>
    <xf numFmtId="9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14" xfId="0" applyFont="1" applyBorder="1" applyAlignment="1"/>
    <xf numFmtId="0" fontId="3" fillId="0" borderId="0" xfId="0" applyFont="1" applyAlignment="1">
      <alignment wrapText="1"/>
    </xf>
    <xf numFmtId="0" fontId="3" fillId="2" borderId="18" xfId="0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3" borderId="22" xfId="0" applyFont="1" applyFill="1" applyBorder="1" applyAlignment="1"/>
    <xf numFmtId="0" fontId="3" fillId="3" borderId="24" xfId="0" applyFont="1" applyFill="1" applyBorder="1" applyAlignment="1"/>
    <xf numFmtId="0" fontId="8" fillId="0" borderId="26" xfId="0" applyFont="1" applyBorder="1" applyAlignment="1"/>
    <xf numFmtId="0" fontId="3" fillId="0" borderId="26" xfId="0" applyFont="1" applyBorder="1" applyAlignment="1"/>
    <xf numFmtId="0" fontId="9" fillId="0" borderId="0" xfId="0" applyFont="1" applyAlignment="1">
      <alignment vertical="top"/>
    </xf>
    <xf numFmtId="0" fontId="3" fillId="0" borderId="27" xfId="0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9" fontId="3" fillId="2" borderId="30" xfId="0" applyNumberFormat="1" applyFont="1" applyFill="1" applyBorder="1" applyAlignment="1">
      <alignment horizontal="center"/>
    </xf>
    <xf numFmtId="9" fontId="3" fillId="2" borderId="14" xfId="0" applyNumberFormat="1" applyFont="1" applyFill="1" applyBorder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9" fillId="0" borderId="0" xfId="0" applyFont="1" applyAlignment="1"/>
    <xf numFmtId="0" fontId="3" fillId="2" borderId="42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3" fillId="2" borderId="48" xfId="0" applyFont="1" applyFill="1" applyBorder="1" applyAlignment="1"/>
    <xf numFmtId="0" fontId="3" fillId="0" borderId="3" xfId="0" applyFont="1" applyBorder="1" applyAlignment="1"/>
    <xf numFmtId="0" fontId="12" fillId="0" borderId="0" xfId="0" applyFont="1" applyAlignment="1">
      <alignment vertical="top" wrapText="1"/>
    </xf>
    <xf numFmtId="9" fontId="3" fillId="2" borderId="22" xfId="0" applyNumberFormat="1" applyFont="1" applyFill="1" applyBorder="1" applyAlignment="1">
      <alignment horizontal="center"/>
    </xf>
    <xf numFmtId="9" fontId="3" fillId="2" borderId="50" xfId="0" applyNumberFormat="1" applyFont="1" applyFill="1" applyBorder="1" applyAlignment="1">
      <alignment horizontal="center"/>
    </xf>
    <xf numFmtId="9" fontId="3" fillId="2" borderId="2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Font="1" applyAlignment="1"/>
    <xf numFmtId="0" fontId="3" fillId="0" borderId="44" xfId="0" applyFont="1" applyBorder="1" applyAlignment="1">
      <alignment horizontal="center"/>
    </xf>
    <xf numFmtId="0" fontId="4" fillId="0" borderId="44" xfId="0" applyFont="1" applyBorder="1"/>
    <xf numFmtId="9" fontId="3" fillId="2" borderId="29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26" xfId="0" applyFont="1" applyBorder="1" applyAlignment="1"/>
    <xf numFmtId="0" fontId="0" fillId="0" borderId="0" xfId="0" applyFont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6" fillId="0" borderId="25" xfId="0" applyFont="1" applyFill="1" applyBorder="1" applyAlignment="1"/>
    <xf numFmtId="0" fontId="16" fillId="0" borderId="0" xfId="0" applyFont="1" applyBorder="1" applyAlignment="1"/>
    <xf numFmtId="9" fontId="3" fillId="2" borderId="56" xfId="0" applyNumberFormat="1" applyFont="1" applyFill="1" applyBorder="1" applyAlignment="1">
      <alignment horizontal="center"/>
    </xf>
    <xf numFmtId="0" fontId="3" fillId="3" borderId="57" xfId="0" applyFont="1" applyFill="1" applyBorder="1" applyAlignment="1"/>
    <xf numFmtId="164" fontId="3" fillId="0" borderId="6" xfId="0" applyNumberFormat="1" applyFont="1" applyBorder="1" applyAlignment="1"/>
    <xf numFmtId="164" fontId="3" fillId="0" borderId="32" xfId="0" applyNumberFormat="1" applyFont="1" applyBorder="1" applyAlignment="1"/>
    <xf numFmtId="164" fontId="3" fillId="0" borderId="53" xfId="0" applyNumberFormat="1" applyFont="1" applyBorder="1" applyAlignment="1"/>
    <xf numFmtId="164" fontId="3" fillId="0" borderId="34" xfId="0" applyNumberFormat="1" applyFont="1" applyBorder="1" applyAlignment="1"/>
    <xf numFmtId="164" fontId="3" fillId="0" borderId="35" xfId="0" applyNumberFormat="1" applyFont="1" applyBorder="1" applyAlignment="1"/>
    <xf numFmtId="164" fontId="3" fillId="0" borderId="45" xfId="0" applyNumberFormat="1" applyFont="1" applyBorder="1" applyAlignment="1"/>
    <xf numFmtId="164" fontId="3" fillId="0" borderId="46" xfId="0" applyNumberFormat="1" applyFont="1" applyBorder="1" applyAlignment="1"/>
    <xf numFmtId="164" fontId="3" fillId="0" borderId="31" xfId="0" applyNumberFormat="1" applyFont="1" applyBorder="1" applyAlignment="1"/>
    <xf numFmtId="164" fontId="3" fillId="0" borderId="7" xfId="0" applyNumberFormat="1" applyFont="1" applyBorder="1" applyAlignment="1"/>
    <xf numFmtId="164" fontId="3" fillId="0" borderId="33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54" xfId="0" applyNumberFormat="1" applyFont="1" applyBorder="1" applyAlignment="1"/>
    <xf numFmtId="164" fontId="3" fillId="0" borderId="39" xfId="0" applyNumberFormat="1" applyFont="1" applyBorder="1" applyAlignment="1"/>
    <xf numFmtId="164" fontId="3" fillId="0" borderId="29" xfId="0" applyNumberFormat="1" applyFont="1" applyBorder="1" applyAlignment="1"/>
    <xf numFmtId="164" fontId="3" fillId="0" borderId="14" xfId="0" applyNumberFormat="1" applyFont="1" applyBorder="1" applyAlignment="1"/>
    <xf numFmtId="164" fontId="3" fillId="0" borderId="38" xfId="0" applyNumberFormat="1" applyFont="1" applyBorder="1" applyAlignment="1"/>
    <xf numFmtId="164" fontId="3" fillId="3" borderId="42" xfId="0" applyNumberFormat="1" applyFont="1" applyFill="1" applyBorder="1" applyAlignment="1"/>
    <xf numFmtId="164" fontId="3" fillId="3" borderId="58" xfId="0" applyNumberFormat="1" applyFont="1" applyFill="1" applyBorder="1" applyAlignment="1"/>
    <xf numFmtId="164" fontId="3" fillId="3" borderId="43" xfId="0" applyNumberFormat="1" applyFont="1" applyFill="1" applyBorder="1" applyAlignment="1"/>
    <xf numFmtId="164" fontId="3" fillId="3" borderId="14" xfId="0" applyNumberFormat="1" applyFont="1" applyFill="1" applyBorder="1" applyAlignment="1"/>
    <xf numFmtId="164" fontId="3" fillId="3" borderId="49" xfId="0" applyNumberFormat="1" applyFont="1" applyFill="1" applyBorder="1" applyAlignment="1">
      <alignment horizontal="center"/>
    </xf>
    <xf numFmtId="164" fontId="3" fillId="3" borderId="51" xfId="0" applyNumberFormat="1" applyFont="1" applyFill="1" applyBorder="1" applyAlignment="1">
      <alignment horizontal="center"/>
    </xf>
    <xf numFmtId="164" fontId="3" fillId="3" borderId="38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164" fontId="3" fillId="0" borderId="62" xfId="0" applyNumberFormat="1" applyFont="1" applyBorder="1" applyAlignment="1"/>
    <xf numFmtId="164" fontId="3" fillId="3" borderId="60" xfId="0" applyNumberFormat="1" applyFont="1" applyFill="1" applyBorder="1" applyAlignment="1">
      <alignment horizontal="center"/>
    </xf>
    <xf numFmtId="164" fontId="3" fillId="3" borderId="61" xfId="0" applyNumberFormat="1" applyFont="1" applyFill="1" applyBorder="1" applyAlignment="1">
      <alignment horizontal="center"/>
    </xf>
    <xf numFmtId="164" fontId="3" fillId="3" borderId="59" xfId="0" applyNumberFormat="1" applyFont="1" applyFill="1" applyBorder="1" applyAlignment="1">
      <alignment horizontal="center"/>
    </xf>
    <xf numFmtId="164" fontId="3" fillId="3" borderId="2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9" xfId="0" applyNumberFormat="1" applyFont="1" applyBorder="1" applyAlignment="1"/>
    <xf numFmtId="164" fontId="3" fillId="0" borderId="23" xfId="0" applyNumberFormat="1" applyFont="1" applyBorder="1" applyAlignment="1"/>
    <xf numFmtId="164" fontId="3" fillId="3" borderId="58" xfId="0" applyNumberFormat="1" applyFont="1" applyFill="1" applyBorder="1" applyAlignment="1"/>
    <xf numFmtId="164" fontId="3" fillId="3" borderId="17" xfId="0" applyNumberFormat="1" applyFont="1" applyFill="1" applyBorder="1" applyAlignment="1"/>
    <xf numFmtId="0" fontId="17" fillId="2" borderId="58" xfId="0" quotePrefix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33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3" fillId="0" borderId="33" xfId="0" applyNumberFormat="1" applyFont="1" applyBorder="1" applyAlignment="1"/>
    <xf numFmtId="164" fontId="3" fillId="0" borderId="21" xfId="0" applyNumberFormat="1" applyFont="1" applyBorder="1" applyAlignment="1"/>
    <xf numFmtId="0" fontId="16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9" fontId="3" fillId="2" borderId="2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58" xfId="0" applyFont="1" applyFill="1" applyBorder="1" applyAlignment="1">
      <alignment horizontal="center"/>
    </xf>
    <xf numFmtId="164" fontId="3" fillId="0" borderId="31" xfId="0" applyNumberFormat="1" applyFont="1" applyBorder="1" applyAlignment="1"/>
    <xf numFmtId="164" fontId="3" fillId="0" borderId="19" xfId="0" applyNumberFormat="1" applyFont="1" applyBorder="1" applyAlignment="1"/>
    <xf numFmtId="0" fontId="3" fillId="2" borderId="8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3" fillId="0" borderId="8" xfId="0" applyNumberFormat="1" applyFont="1" applyBorder="1" applyAlignment="1"/>
    <xf numFmtId="164" fontId="4" fillId="0" borderId="9" xfId="0" applyNumberFormat="1" applyFont="1" applyBorder="1"/>
    <xf numFmtId="0" fontId="6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3" fillId="0" borderId="33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4" fillId="0" borderId="6" xfId="0" applyNumberFormat="1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4" fillId="0" borderId="13" xfId="0" applyNumberFormat="1" applyFont="1" applyBorder="1"/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9" fontId="3" fillId="2" borderId="4" xfId="0" applyNumberFormat="1" applyFont="1" applyFill="1" applyBorder="1" applyAlignment="1">
      <alignment horizontal="center" wrapText="1"/>
    </xf>
    <xf numFmtId="0" fontId="4" fillId="0" borderId="5" xfId="0" applyFont="1" applyBorder="1"/>
    <xf numFmtId="0" fontId="4" fillId="0" borderId="19" xfId="0" applyFont="1" applyBorder="1"/>
    <xf numFmtId="0" fontId="4" fillId="0" borderId="2" xfId="0" applyFont="1" applyBorder="1"/>
    <xf numFmtId="0" fontId="4" fillId="0" borderId="21" xfId="0" applyFont="1" applyBorder="1"/>
    <xf numFmtId="0" fontId="3" fillId="2" borderId="4" xfId="0" applyFont="1" applyFill="1" applyBorder="1" applyAlignment="1">
      <alignment horizontal="right"/>
    </xf>
    <xf numFmtId="164" fontId="3" fillId="0" borderId="5" xfId="0" applyNumberFormat="1" applyFont="1" applyBorder="1" applyAlignment="1"/>
    <xf numFmtId="0" fontId="3" fillId="2" borderId="11" xfId="0" applyFont="1" applyFill="1" applyBorder="1" applyAlignment="1">
      <alignment horizontal="right"/>
    </xf>
    <xf numFmtId="0" fontId="4" fillId="0" borderId="12" xfId="0" applyFont="1" applyBorder="1"/>
    <xf numFmtId="0" fontId="4" fillId="0" borderId="23" xfId="0" applyFont="1" applyBorder="1"/>
    <xf numFmtId="164" fontId="3" fillId="0" borderId="36" xfId="0" applyNumberFormat="1" applyFont="1" applyBorder="1" applyAlignment="1"/>
    <xf numFmtId="164" fontId="4" fillId="0" borderId="37" xfId="0" applyNumberFormat="1" applyFont="1" applyBorder="1"/>
    <xf numFmtId="0" fontId="3" fillId="2" borderId="15" xfId="0" applyFont="1" applyFill="1" applyBorder="1" applyAlignment="1">
      <alignment horizontal="right"/>
    </xf>
    <xf numFmtId="164" fontId="3" fillId="3" borderId="40" xfId="0" applyNumberFormat="1" applyFont="1" applyFill="1" applyBorder="1" applyAlignment="1"/>
    <xf numFmtId="164" fontId="4" fillId="0" borderId="41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/>
    <xf numFmtId="9" fontId="3" fillId="2" borderId="11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4" fillId="0" borderId="25" xfId="0" applyFont="1" applyBorder="1"/>
    <xf numFmtId="9" fontId="3" fillId="2" borderId="29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9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4" fillId="0" borderId="6" xfId="0" applyFont="1" applyBorder="1"/>
    <xf numFmtId="0" fontId="3" fillId="2" borderId="8" xfId="0" applyFont="1" applyFill="1" applyBorder="1" applyAlignment="1">
      <alignment horizontal="right"/>
    </xf>
    <xf numFmtId="0" fontId="4" fillId="0" borderId="9" xfId="0" applyFont="1" applyBorder="1"/>
    <xf numFmtId="0" fontId="5" fillId="0" borderId="26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6" fillId="0" borderId="5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4" xfId="0" applyFont="1" applyBorder="1"/>
    <xf numFmtId="0" fontId="4" fillId="0" borderId="4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52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164" fontId="3" fillId="3" borderId="11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164" fontId="3" fillId="0" borderId="11" xfId="0" applyNumberFormat="1" applyFont="1" applyBorder="1" applyAlignment="1"/>
    <xf numFmtId="0" fontId="3" fillId="0" borderId="25" xfId="0" applyFont="1" applyBorder="1" applyAlignment="1"/>
    <xf numFmtId="0" fontId="4" fillId="0" borderId="47" xfId="0" applyFont="1" applyBorder="1"/>
    <xf numFmtId="0" fontId="3" fillId="0" borderId="3" xfId="0" applyFont="1" applyBorder="1" applyAlignment="1"/>
    <xf numFmtId="0" fontId="3" fillId="0" borderId="26" xfId="0" applyFont="1" applyBorder="1" applyAlignment="1"/>
    <xf numFmtId="0" fontId="4" fillId="0" borderId="26" xfId="0" applyFont="1" applyBorder="1"/>
    <xf numFmtId="164" fontId="3" fillId="3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textRotation="90"/>
    </xf>
    <xf numFmtId="164" fontId="3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800000</xdr:colOff>
      <xdr:row>0</xdr:row>
      <xdr:rowOff>638095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0000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1"/>
  <sheetViews>
    <sheetView tabSelected="1" zoomScaleNormal="100" zoomScalePageLayoutView="82" workbookViewId="0">
      <selection activeCell="M9" sqref="M9"/>
    </sheetView>
  </sheetViews>
  <sheetFormatPr defaultColWidth="14.42578125" defaultRowHeight="15" customHeight="1" x14ac:dyDescent="0.2"/>
  <cols>
    <col min="1" max="1" width="12.140625" customWidth="1"/>
    <col min="2" max="2" width="7.28515625" customWidth="1"/>
    <col min="3" max="3" width="9.42578125" customWidth="1"/>
    <col min="4" max="4" width="15.85546875" customWidth="1"/>
    <col min="5" max="5" width="6.42578125" customWidth="1"/>
    <col min="6" max="6" width="24.28515625" customWidth="1"/>
    <col min="7" max="7" width="10.42578125" customWidth="1"/>
    <col min="8" max="8" width="11.7109375" customWidth="1"/>
    <col min="9" max="9" width="22.28515625" customWidth="1"/>
    <col min="10" max="10" width="22.28515625" style="39" customWidth="1"/>
    <col min="11" max="11" width="23.140625" customWidth="1"/>
    <col min="12" max="12" width="20.42578125" customWidth="1"/>
    <col min="13" max="13" width="19" customWidth="1"/>
    <col min="14" max="14" width="21.7109375" customWidth="1"/>
    <col min="15" max="27" width="8" customWidth="1"/>
  </cols>
  <sheetData>
    <row r="1" spans="1:27" ht="51.75" customHeight="1" x14ac:dyDescent="0.2">
      <c r="A1" s="147" t="s">
        <v>33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75" customHeight="1" x14ac:dyDescent="0.35">
      <c r="A2" s="149" t="s">
        <v>34</v>
      </c>
      <c r="B2" s="148"/>
      <c r="C2" s="148"/>
      <c r="D2" s="150"/>
      <c r="E2" s="151"/>
      <c r="F2" s="151"/>
      <c r="G2" s="3"/>
      <c r="H2" s="149" t="s">
        <v>0</v>
      </c>
      <c r="I2" s="148"/>
      <c r="K2" s="4"/>
      <c r="L2" s="35"/>
      <c r="M2" s="35"/>
      <c r="N2" s="3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2.25" customHeight="1" x14ac:dyDescent="0.35">
      <c r="A3" s="149" t="s">
        <v>1</v>
      </c>
      <c r="B3" s="148"/>
      <c r="C3" s="148"/>
      <c r="D3" s="106"/>
      <c r="E3" s="135"/>
      <c r="F3" s="135"/>
      <c r="G3" s="3"/>
      <c r="H3" s="149" t="s">
        <v>2</v>
      </c>
      <c r="I3" s="148"/>
      <c r="K3" s="36"/>
      <c r="L3" s="36"/>
      <c r="M3" s="36"/>
      <c r="N3" s="3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7.75" customHeight="1" x14ac:dyDescent="0.35">
      <c r="A4" s="149" t="s">
        <v>3</v>
      </c>
      <c r="B4" s="148"/>
      <c r="C4" s="148"/>
      <c r="D4" s="106"/>
      <c r="E4" s="135"/>
      <c r="F4" s="135"/>
      <c r="G4" s="3"/>
      <c r="H4" s="2" t="s">
        <v>4</v>
      </c>
      <c r="I4" s="158"/>
      <c r="J4" s="158"/>
      <c r="K4" s="15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thickBot="1" x14ac:dyDescent="0.25">
      <c r="A5" s="5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thickTop="1" x14ac:dyDescent="0.2">
      <c r="A6" s="162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25" customHeight="1" x14ac:dyDescent="0.35">
      <c r="A7" s="148"/>
      <c r="B7" s="6"/>
      <c r="C7" s="161" t="s">
        <v>6</v>
      </c>
      <c r="D7" s="148"/>
      <c r="E7" s="148"/>
      <c r="F7" s="148"/>
      <c r="G7" s="3"/>
      <c r="H7" s="161" t="s">
        <v>46</v>
      </c>
      <c r="I7" s="148"/>
      <c r="J7" s="148"/>
      <c r="K7" s="14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75" customHeight="1" thickBot="1" x14ac:dyDescent="0.4">
      <c r="A8" s="148"/>
      <c r="B8" s="6"/>
      <c r="C8" s="3"/>
      <c r="D8" s="3"/>
      <c r="E8" s="3"/>
      <c r="F8" s="3"/>
      <c r="G8" s="7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0.25" customHeight="1" x14ac:dyDescent="0.35">
      <c r="A9" s="148"/>
      <c r="B9" s="6"/>
      <c r="C9" s="137" t="s">
        <v>7</v>
      </c>
      <c r="D9" s="133"/>
      <c r="E9" s="163"/>
      <c r="F9" s="8"/>
      <c r="G9" s="3"/>
      <c r="H9" s="102" t="s">
        <v>8</v>
      </c>
      <c r="I9" s="103"/>
      <c r="J9" s="104"/>
      <c r="K9" s="9" t="s">
        <v>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0.25" customHeight="1" x14ac:dyDescent="0.35">
      <c r="A10" s="148"/>
      <c r="B10" s="6"/>
      <c r="C10" s="164" t="s">
        <v>10</v>
      </c>
      <c r="D10" s="135"/>
      <c r="E10" s="165"/>
      <c r="F10" s="10"/>
      <c r="G10" s="3"/>
      <c r="H10" s="105"/>
      <c r="I10" s="106"/>
      <c r="J10" s="107"/>
      <c r="K10" s="63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0.25" customHeight="1" thickBot="1" x14ac:dyDescent="0.4">
      <c r="A11" s="148"/>
      <c r="B11" s="6"/>
      <c r="C11" s="139" t="s">
        <v>11</v>
      </c>
      <c r="D11" s="140"/>
      <c r="E11" s="156"/>
      <c r="F11" s="11"/>
      <c r="G11" s="3"/>
      <c r="H11" s="105"/>
      <c r="I11" s="106"/>
      <c r="J11" s="107"/>
      <c r="K11" s="63"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39" customFormat="1" ht="20.25" customHeight="1" x14ac:dyDescent="0.35">
      <c r="A12" s="148"/>
      <c r="B12" s="6"/>
      <c r="C12" s="49" t="s">
        <v>38</v>
      </c>
      <c r="D12" s="49"/>
      <c r="E12" s="49"/>
      <c r="F12" s="50"/>
      <c r="G12" s="3"/>
      <c r="H12" s="105"/>
      <c r="I12" s="106"/>
      <c r="J12" s="107"/>
      <c r="K12" s="63"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0.25" customHeight="1" thickBot="1" x14ac:dyDescent="0.4">
      <c r="A13" s="148"/>
      <c r="B13" s="6"/>
      <c r="C13" s="3"/>
      <c r="D13" s="3"/>
      <c r="E13" s="3"/>
      <c r="F13" s="12"/>
      <c r="G13" s="3"/>
      <c r="H13" s="105"/>
      <c r="I13" s="106"/>
      <c r="J13" s="107"/>
      <c r="K13" s="63"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0.25" customHeight="1" thickBot="1" x14ac:dyDescent="0.4">
      <c r="A14" s="148"/>
      <c r="B14" s="6"/>
      <c r="C14" s="129" t="s">
        <v>12</v>
      </c>
      <c r="D14" s="130"/>
      <c r="E14" s="131"/>
      <c r="F14" s="13" t="s">
        <v>13</v>
      </c>
      <c r="G14" s="3"/>
      <c r="H14" s="105"/>
      <c r="I14" s="106"/>
      <c r="J14" s="107"/>
      <c r="K14" s="63"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0.25" customHeight="1" x14ac:dyDescent="0.35">
      <c r="A15" s="148"/>
      <c r="B15" s="6"/>
      <c r="C15" s="132">
        <v>0.5</v>
      </c>
      <c r="D15" s="133"/>
      <c r="E15" s="134"/>
      <c r="F15" s="14">
        <f>$F$9*(IF($F$11="",$F$10,$F$11))*0.5</f>
        <v>0</v>
      </c>
      <c r="G15" s="3"/>
      <c r="H15" s="105"/>
      <c r="I15" s="106"/>
      <c r="J15" s="107"/>
      <c r="K15" s="63"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0.25" customHeight="1" x14ac:dyDescent="0.35">
      <c r="A16" s="148"/>
      <c r="B16" s="6"/>
      <c r="C16" s="99">
        <v>0.65</v>
      </c>
      <c r="D16" s="135"/>
      <c r="E16" s="136"/>
      <c r="F16" s="15">
        <f>$F$9*(IF($F$11="",$F$10,$F$11))*0.65</f>
        <v>0</v>
      </c>
      <c r="G16" s="3"/>
      <c r="H16" s="105"/>
      <c r="I16" s="106"/>
      <c r="J16" s="107"/>
      <c r="K16" s="63"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9" customFormat="1" ht="20.25" customHeight="1" x14ac:dyDescent="0.35">
      <c r="A17" s="148"/>
      <c r="B17" s="6"/>
      <c r="C17" s="99">
        <v>0.8</v>
      </c>
      <c r="D17" s="100"/>
      <c r="E17" s="101"/>
      <c r="F17" s="52">
        <f>$F$9*(IF($F$11="",$F$10,$F$11))*0.8</f>
        <v>0</v>
      </c>
      <c r="G17" s="3"/>
      <c r="H17" s="105"/>
      <c r="I17" s="106"/>
      <c r="J17" s="107"/>
      <c r="K17" s="65"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0.25" customHeight="1" thickBot="1" x14ac:dyDescent="0.4">
      <c r="A18" s="148"/>
      <c r="B18" s="6"/>
      <c r="C18" s="152">
        <v>1</v>
      </c>
      <c r="D18" s="140"/>
      <c r="E18" s="141"/>
      <c r="F18" s="16">
        <f>$F$9*(IF($F$11="",$F$10,$F$11))</f>
        <v>0</v>
      </c>
      <c r="G18" s="3"/>
      <c r="H18" s="108" t="s">
        <v>14</v>
      </c>
      <c r="I18" s="109"/>
      <c r="J18" s="110"/>
      <c r="K18" s="72">
        <f>SUM(K10:K17)</f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0.25" customHeight="1" x14ac:dyDescent="0.35">
      <c r="A19" s="148"/>
      <c r="B19" s="6"/>
      <c r="C19" s="153" t="s">
        <v>15</v>
      </c>
      <c r="D19" s="154"/>
      <c r="E19" s="154"/>
      <c r="F19" s="154"/>
      <c r="G19" s="3"/>
      <c r="H19" s="3"/>
      <c r="I19" s="3"/>
      <c r="J19" s="3"/>
      <c r="K19" s="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0.25" customHeight="1" thickBot="1" x14ac:dyDescent="0.4">
      <c r="A20" s="160"/>
      <c r="B20" s="6"/>
      <c r="C20" s="3"/>
      <c r="D20" s="3"/>
      <c r="E20" s="3"/>
      <c r="F20" s="3"/>
      <c r="G20" s="3"/>
      <c r="H20" s="3"/>
      <c r="I20" s="3"/>
      <c r="J20" s="3"/>
      <c r="K20" s="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1.75" customHeight="1" thickTop="1" x14ac:dyDescent="0.35">
      <c r="A21" s="166" t="s">
        <v>16</v>
      </c>
      <c r="B21" s="17"/>
      <c r="C21" s="18"/>
      <c r="D21" s="18"/>
      <c r="E21" s="18"/>
      <c r="F21" s="18"/>
      <c r="G21" s="18"/>
      <c r="H21" s="18"/>
      <c r="I21" s="18"/>
      <c r="J21" s="44"/>
      <c r="K21" s="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39" customFormat="1" ht="21.75" customHeight="1" x14ac:dyDescent="0.35">
      <c r="A22" s="167"/>
      <c r="B22" s="46"/>
      <c r="C22" s="47"/>
      <c r="D22" s="47"/>
      <c r="E22" s="47"/>
      <c r="F22" s="125" t="s">
        <v>31</v>
      </c>
      <c r="G22" s="125"/>
      <c r="H22" s="125"/>
      <c r="I22" s="125"/>
      <c r="J22" s="48"/>
      <c r="K22" s="4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39" customFormat="1" ht="15.75" customHeight="1" thickBot="1" x14ac:dyDescent="0.4">
      <c r="A23" s="167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25" customHeight="1" thickBot="1" x14ac:dyDescent="0.4">
      <c r="A24" s="148"/>
      <c r="B24" s="19"/>
      <c r="C24" s="3"/>
      <c r="D24" s="3"/>
      <c r="E24" s="3"/>
      <c r="F24" s="20"/>
      <c r="G24" s="102" t="s">
        <v>17</v>
      </c>
      <c r="H24" s="133"/>
      <c r="I24" s="133"/>
      <c r="J24" s="133"/>
      <c r="K24" s="13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0.25" customHeight="1" thickBot="1" x14ac:dyDescent="0.4">
      <c r="A25" s="148"/>
      <c r="B25" s="19"/>
      <c r="C25" s="3"/>
      <c r="D25" s="3"/>
      <c r="E25" s="3"/>
      <c r="F25" s="21" t="s">
        <v>18</v>
      </c>
      <c r="G25" s="155">
        <v>0.5</v>
      </c>
      <c r="H25" s="156"/>
      <c r="I25" s="22">
        <v>0.65</v>
      </c>
      <c r="J25" s="42">
        <v>0.8</v>
      </c>
      <c r="K25" s="23">
        <v>1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20.25" customHeight="1" x14ac:dyDescent="0.35">
      <c r="A26" s="148"/>
      <c r="B26" s="6"/>
      <c r="C26" s="6"/>
      <c r="D26" s="102" t="s">
        <v>35</v>
      </c>
      <c r="E26" s="157"/>
      <c r="F26" s="53">
        <v>0</v>
      </c>
      <c r="G26" s="112">
        <f t="shared" ref="G26:G31" si="0">$F$9*F26*0.5</f>
        <v>0</v>
      </c>
      <c r="H26" s="124"/>
      <c r="I26" s="60">
        <f t="shared" ref="I26:I28" si="1">$F$9*F26*0.65</f>
        <v>0</v>
      </c>
      <c r="J26" s="60">
        <f t="shared" ref="J26:J31" si="2">$F$9*F26*0.8</f>
        <v>0</v>
      </c>
      <c r="K26" s="61">
        <f t="shared" ref="K26:K31" si="3">$F$9*F26</f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0.25" customHeight="1" thickBot="1" x14ac:dyDescent="0.4">
      <c r="A27" s="148"/>
      <c r="B27" s="6"/>
      <c r="C27" s="6"/>
      <c r="D27" s="114" t="s">
        <v>36</v>
      </c>
      <c r="E27" s="115"/>
      <c r="F27" s="54">
        <v>0</v>
      </c>
      <c r="G27" s="93">
        <f t="shared" si="0"/>
        <v>0</v>
      </c>
      <c r="H27" s="119"/>
      <c r="I27" s="62">
        <f>$F$9*F27*0.65</f>
        <v>0</v>
      </c>
      <c r="J27" s="62">
        <f t="shared" si="2"/>
        <v>0</v>
      </c>
      <c r="K27" s="63">
        <f t="shared" si="3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45" customFormat="1" ht="20.25" customHeight="1" thickBot="1" x14ac:dyDescent="0.4">
      <c r="A28" s="148"/>
      <c r="B28" s="6"/>
      <c r="C28" s="6"/>
      <c r="D28" s="114"/>
      <c r="E28" s="121"/>
      <c r="F28" s="55">
        <v>0</v>
      </c>
      <c r="G28" s="112">
        <f t="shared" ref="G28" si="4">$F$9*F28*0.5</f>
        <v>0</v>
      </c>
      <c r="H28" s="124"/>
      <c r="I28" s="60">
        <f t="shared" si="1"/>
        <v>0</v>
      </c>
      <c r="J28" s="60">
        <f t="shared" si="2"/>
        <v>0</v>
      </c>
      <c r="K28" s="61">
        <f t="shared" si="3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39" customFormat="1" ht="20.25" customHeight="1" thickBot="1" x14ac:dyDescent="0.4">
      <c r="A29" s="148"/>
      <c r="B29" s="6"/>
      <c r="C29" s="6"/>
      <c r="D29" s="114"/>
      <c r="E29" s="121"/>
      <c r="F29" s="55">
        <v>0</v>
      </c>
      <c r="G29" s="122">
        <f>$F$9*F29*0.5</f>
        <v>0</v>
      </c>
      <c r="H29" s="123"/>
      <c r="I29" s="64">
        <f>$F$9*F29*0.65</f>
        <v>0</v>
      </c>
      <c r="J29" s="60">
        <f t="shared" si="2"/>
        <v>0</v>
      </c>
      <c r="K29" s="65">
        <f t="shared" si="3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39" customFormat="1" ht="20.25" customHeight="1" x14ac:dyDescent="0.35">
      <c r="A30" s="148"/>
      <c r="B30" s="6"/>
      <c r="C30" s="6"/>
      <c r="D30" s="114" t="s">
        <v>43</v>
      </c>
      <c r="E30" s="121"/>
      <c r="F30" s="77">
        <v>0</v>
      </c>
      <c r="G30" s="112">
        <f t="shared" ref="G30" si="5">$F$9*F30*0.5</f>
        <v>0</v>
      </c>
      <c r="H30" s="124"/>
      <c r="I30" s="60">
        <f t="shared" ref="I30" si="6">$F$9*F30*0.65</f>
        <v>0</v>
      </c>
      <c r="J30" s="60">
        <f t="shared" si="2"/>
        <v>0</v>
      </c>
      <c r="K30" s="61">
        <f t="shared" si="3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0.25" customHeight="1" thickBot="1" x14ac:dyDescent="0.4">
      <c r="A31" s="148"/>
      <c r="B31" s="120" t="s">
        <v>45</v>
      </c>
      <c r="C31" s="168"/>
      <c r="D31" s="128" t="s">
        <v>44</v>
      </c>
      <c r="E31" s="117"/>
      <c r="F31" s="56">
        <v>0.1</v>
      </c>
      <c r="G31" s="83">
        <f t="shared" si="0"/>
        <v>0</v>
      </c>
      <c r="H31" s="127"/>
      <c r="I31" s="66">
        <f>$F$9*F31*0.65</f>
        <v>0</v>
      </c>
      <c r="J31" s="62">
        <f t="shared" si="2"/>
        <v>0</v>
      </c>
      <c r="K31" s="67">
        <f t="shared" si="3"/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20.25" customHeight="1" x14ac:dyDescent="0.35">
      <c r="A32" s="148"/>
      <c r="B32" s="6"/>
      <c r="C32" s="6"/>
      <c r="D32" s="137" t="s">
        <v>19</v>
      </c>
      <c r="E32" s="133"/>
      <c r="F32" s="134"/>
      <c r="G32" s="138">
        <f>SUM(G26:G31)</f>
        <v>0</v>
      </c>
      <c r="H32" s="124"/>
      <c r="I32" s="57">
        <f>SUM(I26:I31)</f>
        <v>0</v>
      </c>
      <c r="J32" s="60">
        <f>SUM(J26:J31)</f>
        <v>0</v>
      </c>
      <c r="K32" s="61">
        <f>SUM(K26:K31)</f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20.25" customHeight="1" thickBot="1" x14ac:dyDescent="0.4">
      <c r="A33" s="148"/>
      <c r="B33" s="6"/>
      <c r="C33" s="3"/>
      <c r="D33" s="139" t="s">
        <v>20</v>
      </c>
      <c r="E33" s="140"/>
      <c r="F33" s="141"/>
      <c r="G33" s="142">
        <f>G32*0.2</f>
        <v>0</v>
      </c>
      <c r="H33" s="143"/>
      <c r="I33" s="68">
        <f t="shared" ref="I33:K33" si="7">I32*0.2</f>
        <v>0</v>
      </c>
      <c r="J33" s="64">
        <f>J32*0.2</f>
        <v>0</v>
      </c>
      <c r="K33" s="65">
        <f t="shared" si="7"/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20.25" customHeight="1" thickBot="1" x14ac:dyDescent="0.4">
      <c r="A34" s="148"/>
      <c r="B34" s="6"/>
      <c r="C34" s="3"/>
      <c r="D34" s="144" t="s">
        <v>21</v>
      </c>
      <c r="E34" s="130"/>
      <c r="F34" s="131"/>
      <c r="G34" s="145">
        <f>G32+G33</f>
        <v>0</v>
      </c>
      <c r="H34" s="146"/>
      <c r="I34" s="69">
        <f t="shared" ref="I34:K34" si="8">I32+I33</f>
        <v>0</v>
      </c>
      <c r="J34" s="70">
        <f>J32+J33</f>
        <v>0</v>
      </c>
      <c r="K34" s="71">
        <f t="shared" si="8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25.5" customHeight="1" x14ac:dyDescent="0.35">
      <c r="A35" s="148"/>
      <c r="B35" s="6"/>
      <c r="C35" s="6"/>
      <c r="D35" s="24"/>
      <c r="E35" s="24"/>
      <c r="F35" s="3"/>
      <c r="G35" s="153"/>
      <c r="H35" s="154"/>
      <c r="I35" s="154"/>
      <c r="J35" s="154"/>
      <c r="K35" s="15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.75" hidden="1" customHeight="1" x14ac:dyDescent="0.35">
      <c r="A36" s="148"/>
      <c r="B36" s="6"/>
      <c r="C36" s="3"/>
      <c r="D36" s="3"/>
      <c r="E36" s="3"/>
      <c r="F36" s="25"/>
      <c r="G36" s="169"/>
      <c r="H36" s="170"/>
      <c r="I36" s="3"/>
      <c r="J36" s="3"/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s="39" customFormat="1" ht="12.75" customHeight="1" x14ac:dyDescent="0.25">
      <c r="A37" s="148"/>
      <c r="B37" s="120"/>
      <c r="C37" s="82"/>
      <c r="D37" s="82"/>
      <c r="E37" s="82"/>
      <c r="F37" s="126" t="s">
        <v>32</v>
      </c>
      <c r="G37" s="126"/>
      <c r="H37" s="126"/>
      <c r="I37" s="126"/>
      <c r="J37" s="82"/>
      <c r="K37" s="8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s="39" customFormat="1" ht="12.75" customHeight="1" x14ac:dyDescent="0.25">
      <c r="A38" s="148"/>
      <c r="B38" s="120"/>
      <c r="C38" s="82"/>
      <c r="D38" s="82"/>
      <c r="E38" s="82"/>
      <c r="F38" s="126"/>
      <c r="G38" s="126"/>
      <c r="H38" s="126"/>
      <c r="I38" s="126"/>
      <c r="J38" s="82"/>
      <c r="K38" s="8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39" customFormat="1" ht="16.5" customHeight="1" thickBot="1" x14ac:dyDescent="0.4">
      <c r="A39" s="148"/>
      <c r="B39" s="6"/>
      <c r="C39" s="3"/>
      <c r="D39" s="3"/>
      <c r="E39" s="3"/>
      <c r="F39" s="25"/>
      <c r="G39" s="40"/>
      <c r="H39" s="41"/>
      <c r="I39" s="3"/>
      <c r="J39" s="3"/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0.25" customHeight="1" thickBot="1" x14ac:dyDescent="0.4">
      <c r="A40" s="148"/>
      <c r="B40" s="26"/>
      <c r="C40" s="3"/>
      <c r="D40" s="3"/>
      <c r="E40" s="3"/>
      <c r="F40" s="3"/>
      <c r="G40" s="129" t="s">
        <v>22</v>
      </c>
      <c r="H40" s="171"/>
      <c r="I40" s="27" t="s">
        <v>23</v>
      </c>
      <c r="J40" s="111" t="s">
        <v>24</v>
      </c>
      <c r="K40" s="8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0.25" customHeight="1" x14ac:dyDescent="0.35">
      <c r="A41" s="148"/>
      <c r="B41" s="28"/>
      <c r="C41" s="3"/>
      <c r="D41" s="6"/>
      <c r="E41" s="102" t="s">
        <v>37</v>
      </c>
      <c r="F41" s="157"/>
      <c r="G41" s="188">
        <v>0</v>
      </c>
      <c r="H41" s="124"/>
      <c r="I41" s="57">
        <f>G41*0.2</f>
        <v>0</v>
      </c>
      <c r="J41" s="112">
        <f t="shared" ref="J41:J52" si="9">G41+I41</f>
        <v>0</v>
      </c>
      <c r="K41" s="113"/>
      <c r="L41" s="173"/>
      <c r="M41" s="174"/>
      <c r="N41" s="174"/>
      <c r="O41" s="174"/>
      <c r="P41" s="174"/>
      <c r="Q41" s="174"/>
      <c r="R41" s="174"/>
      <c r="S41" s="174"/>
      <c r="T41" s="174"/>
      <c r="U41" s="174"/>
      <c r="V41" s="6"/>
      <c r="W41" s="6"/>
      <c r="X41" s="6"/>
      <c r="Y41" s="6"/>
      <c r="Z41" s="6"/>
      <c r="AA41" s="6"/>
    </row>
    <row r="42" spans="1:27" ht="30" customHeight="1" x14ac:dyDescent="0.35">
      <c r="A42" s="148"/>
      <c r="B42" s="28"/>
      <c r="C42" s="3"/>
      <c r="D42" s="6"/>
      <c r="E42" s="114"/>
      <c r="F42" s="115"/>
      <c r="G42" s="118">
        <v>0</v>
      </c>
      <c r="H42" s="119"/>
      <c r="I42" s="58">
        <f t="shared" ref="I42:I52" si="10">G42*0.2</f>
        <v>0</v>
      </c>
      <c r="J42" s="93">
        <f t="shared" si="9"/>
        <v>0</v>
      </c>
      <c r="K42" s="94"/>
      <c r="L42" s="175"/>
      <c r="M42" s="176"/>
      <c r="N42" s="176"/>
      <c r="O42" s="176"/>
      <c r="P42" s="176"/>
      <c r="Q42" s="176"/>
      <c r="R42" s="176"/>
      <c r="S42" s="176"/>
      <c r="T42" s="176"/>
      <c r="U42" s="176"/>
      <c r="V42" s="6"/>
      <c r="W42" s="6"/>
      <c r="X42" s="6"/>
      <c r="Y42" s="6"/>
      <c r="Z42" s="6"/>
      <c r="AA42" s="6"/>
    </row>
    <row r="43" spans="1:27" ht="20.25" customHeight="1" x14ac:dyDescent="0.35">
      <c r="A43" s="148"/>
      <c r="B43" s="28"/>
      <c r="C43" s="3"/>
      <c r="D43" s="6"/>
      <c r="E43" s="114"/>
      <c r="F43" s="115"/>
      <c r="G43" s="118">
        <v>0</v>
      </c>
      <c r="H43" s="119"/>
      <c r="I43" s="58">
        <f t="shared" si="10"/>
        <v>0</v>
      </c>
      <c r="J43" s="93">
        <f t="shared" si="9"/>
        <v>0</v>
      </c>
      <c r="K43" s="9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20.25" customHeight="1" x14ac:dyDescent="0.35">
      <c r="A44" s="148"/>
      <c r="B44" s="28"/>
      <c r="C44" s="3"/>
      <c r="D44" s="6"/>
      <c r="E44" s="114"/>
      <c r="F44" s="115"/>
      <c r="G44" s="118">
        <v>0</v>
      </c>
      <c r="H44" s="119"/>
      <c r="I44" s="58">
        <f t="shared" si="10"/>
        <v>0</v>
      </c>
      <c r="J44" s="93">
        <f t="shared" si="9"/>
        <v>0</v>
      </c>
      <c r="K44" s="9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0.25" customHeight="1" x14ac:dyDescent="0.35">
      <c r="A45" s="148"/>
      <c r="B45" s="28"/>
      <c r="C45" s="3"/>
      <c r="D45" s="6"/>
      <c r="E45" s="114"/>
      <c r="F45" s="115"/>
      <c r="G45" s="118">
        <v>0</v>
      </c>
      <c r="H45" s="119"/>
      <c r="I45" s="58">
        <f t="shared" si="10"/>
        <v>0</v>
      </c>
      <c r="J45" s="93">
        <f t="shared" si="9"/>
        <v>0</v>
      </c>
      <c r="K45" s="94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20.25" customHeight="1" x14ac:dyDescent="0.35">
      <c r="A46" s="148"/>
      <c r="B46" s="28"/>
      <c r="C46" s="3"/>
      <c r="D46" s="6"/>
      <c r="E46" s="114"/>
      <c r="F46" s="115"/>
      <c r="G46" s="118">
        <v>0</v>
      </c>
      <c r="H46" s="119"/>
      <c r="I46" s="58">
        <f t="shared" si="10"/>
        <v>0</v>
      </c>
      <c r="J46" s="93">
        <f t="shared" si="9"/>
        <v>0</v>
      </c>
      <c r="K46" s="94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20.25" customHeight="1" x14ac:dyDescent="0.35">
      <c r="A47" s="148"/>
      <c r="B47" s="28"/>
      <c r="C47" s="3"/>
      <c r="D47" s="6"/>
      <c r="E47" s="114"/>
      <c r="F47" s="115"/>
      <c r="G47" s="118">
        <v>0</v>
      </c>
      <c r="H47" s="119"/>
      <c r="I47" s="58">
        <f t="shared" si="10"/>
        <v>0</v>
      </c>
      <c r="J47" s="93">
        <f t="shared" si="9"/>
        <v>0</v>
      </c>
      <c r="K47" s="9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0.25" customHeight="1" x14ac:dyDescent="0.35">
      <c r="A48" s="148"/>
      <c r="B48" s="28"/>
      <c r="C48" s="3"/>
      <c r="D48" s="6"/>
      <c r="E48" s="114"/>
      <c r="F48" s="115"/>
      <c r="G48" s="118">
        <v>0</v>
      </c>
      <c r="H48" s="119"/>
      <c r="I48" s="58">
        <f t="shared" si="10"/>
        <v>0</v>
      </c>
      <c r="J48" s="93">
        <f t="shared" si="9"/>
        <v>0</v>
      </c>
      <c r="K48" s="94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0.25" customHeight="1" x14ac:dyDescent="0.35">
      <c r="A49" s="148"/>
      <c r="B49" s="28"/>
      <c r="C49" s="3"/>
      <c r="D49" s="6"/>
      <c r="E49" s="114"/>
      <c r="F49" s="115"/>
      <c r="G49" s="118">
        <v>0</v>
      </c>
      <c r="H49" s="119"/>
      <c r="I49" s="58">
        <f t="shared" si="10"/>
        <v>0</v>
      </c>
      <c r="J49" s="93">
        <f t="shared" si="9"/>
        <v>0</v>
      </c>
      <c r="K49" s="9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20.25" customHeight="1" x14ac:dyDescent="0.35">
      <c r="A50" s="148"/>
      <c r="B50" s="28"/>
      <c r="C50" s="3"/>
      <c r="D50" s="6"/>
      <c r="E50" s="114"/>
      <c r="F50" s="115"/>
      <c r="G50" s="118">
        <v>0</v>
      </c>
      <c r="H50" s="119"/>
      <c r="I50" s="58">
        <f t="shared" si="10"/>
        <v>0</v>
      </c>
      <c r="J50" s="93">
        <f t="shared" si="9"/>
        <v>0</v>
      </c>
      <c r="K50" s="9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0.25" customHeight="1" x14ac:dyDescent="0.35">
      <c r="A51" s="148"/>
      <c r="B51" s="28"/>
      <c r="C51" s="3"/>
      <c r="D51" s="6"/>
      <c r="E51" s="114"/>
      <c r="F51" s="115"/>
      <c r="G51" s="118">
        <v>0</v>
      </c>
      <c r="H51" s="119"/>
      <c r="I51" s="58">
        <f t="shared" si="10"/>
        <v>0</v>
      </c>
      <c r="J51" s="93">
        <f t="shared" si="9"/>
        <v>0</v>
      </c>
      <c r="K51" s="94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0.25" customHeight="1" thickBot="1" x14ac:dyDescent="0.4">
      <c r="A52" s="148"/>
      <c r="B52" s="28"/>
      <c r="C52" s="95" t="s">
        <v>40</v>
      </c>
      <c r="D52" s="96"/>
      <c r="E52" s="116" t="s">
        <v>39</v>
      </c>
      <c r="F52" s="117"/>
      <c r="G52" s="180">
        <v>0</v>
      </c>
      <c r="H52" s="127"/>
      <c r="I52" s="59">
        <f t="shared" si="10"/>
        <v>0</v>
      </c>
      <c r="J52" s="83">
        <f t="shared" si="9"/>
        <v>0</v>
      </c>
      <c r="K52" s="84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20.25" customHeight="1" thickBot="1" x14ac:dyDescent="0.4">
      <c r="A53" s="148"/>
      <c r="B53" s="6"/>
      <c r="C53" s="3"/>
      <c r="D53" s="3"/>
      <c r="E53" s="3"/>
      <c r="F53" s="24"/>
      <c r="G53" s="181"/>
      <c r="H53" s="182"/>
      <c r="I53" s="29" t="s">
        <v>25</v>
      </c>
      <c r="J53" s="85">
        <f>SUM(J41:K52)</f>
        <v>0</v>
      </c>
      <c r="K53" s="8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20.25" customHeight="1" thickBot="1" x14ac:dyDescent="0.4">
      <c r="A54" s="160"/>
      <c r="B54" s="5"/>
      <c r="C54" s="30"/>
      <c r="D54" s="30"/>
      <c r="E54" s="30"/>
      <c r="F54" s="30"/>
      <c r="G54" s="183"/>
      <c r="H54" s="160"/>
      <c r="I54" s="30"/>
      <c r="J54" s="43"/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25" customHeight="1" thickTop="1" thickBot="1" x14ac:dyDescent="0.4">
      <c r="A55" s="187" t="s">
        <v>26</v>
      </c>
      <c r="B55" s="1"/>
      <c r="C55" s="3"/>
      <c r="D55" s="3"/>
      <c r="E55" s="3"/>
      <c r="F55" s="3"/>
      <c r="G55" s="184"/>
      <c r="H55" s="185"/>
      <c r="I55" s="3"/>
      <c r="J55" s="3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1.75" customHeight="1" thickBot="1" x14ac:dyDescent="0.4">
      <c r="A56" s="148"/>
      <c r="B56" s="6"/>
      <c r="C56" s="6"/>
      <c r="D56" s="31"/>
      <c r="E56" s="3"/>
      <c r="F56" s="13" t="s">
        <v>27</v>
      </c>
      <c r="G56" s="129" t="s">
        <v>28</v>
      </c>
      <c r="H56" s="171"/>
      <c r="I56" s="27" t="s">
        <v>29</v>
      </c>
      <c r="J56" s="87" t="s">
        <v>42</v>
      </c>
      <c r="K56" s="8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0.25" customHeight="1" x14ac:dyDescent="0.35">
      <c r="A57" s="148"/>
      <c r="B57" s="6"/>
      <c r="C57" s="31"/>
      <c r="D57" s="31"/>
      <c r="E57" s="3"/>
      <c r="F57" s="32">
        <v>0.5</v>
      </c>
      <c r="G57" s="186">
        <f>$F$15+$K$18</f>
        <v>0</v>
      </c>
      <c r="H57" s="124"/>
      <c r="I57" s="73">
        <f>G34+J53</f>
        <v>0</v>
      </c>
      <c r="J57" s="89">
        <f>G57-I57</f>
        <v>0</v>
      </c>
      <c r="K57" s="9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0.25" customHeight="1" x14ac:dyDescent="0.35">
      <c r="A58" s="148"/>
      <c r="B58" s="6"/>
      <c r="C58" s="31"/>
      <c r="D58" s="31"/>
      <c r="E58" s="3"/>
      <c r="F58" s="33">
        <v>0.65</v>
      </c>
      <c r="G58" s="97">
        <f>$F$16+$K$18</f>
        <v>0</v>
      </c>
      <c r="H58" s="119"/>
      <c r="I58" s="74">
        <f>I34+J53</f>
        <v>0</v>
      </c>
      <c r="J58" s="91">
        <f>G58-I58</f>
        <v>0</v>
      </c>
      <c r="K58" s="92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s="39" customFormat="1" ht="20.25" customHeight="1" x14ac:dyDescent="0.35">
      <c r="A59" s="148"/>
      <c r="B59" s="6"/>
      <c r="C59" s="31"/>
      <c r="D59" s="31"/>
      <c r="E59" s="3"/>
      <c r="F59" s="51">
        <v>0.8</v>
      </c>
      <c r="G59" s="97">
        <f>$F$17+$K$18</f>
        <v>0</v>
      </c>
      <c r="H59" s="98"/>
      <c r="I59" s="75">
        <f>J34+J53</f>
        <v>0</v>
      </c>
      <c r="J59" s="78">
        <f>G59-I59</f>
        <v>0</v>
      </c>
      <c r="K59" s="7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0.25" customHeight="1" thickBot="1" x14ac:dyDescent="0.4">
      <c r="A60" s="148"/>
      <c r="B60" s="6"/>
      <c r="C60" s="31"/>
      <c r="D60" s="31"/>
      <c r="E60" s="3"/>
      <c r="F60" s="34">
        <v>1</v>
      </c>
      <c r="G60" s="177">
        <f>$F$18+$K$18</f>
        <v>0</v>
      </c>
      <c r="H60" s="127"/>
      <c r="I60" s="76">
        <f>J53+K34</f>
        <v>0</v>
      </c>
      <c r="J60" s="80">
        <f>G60-I60</f>
        <v>0</v>
      </c>
      <c r="K60" s="81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4.25" customHeight="1" x14ac:dyDescent="0.2">
      <c r="A61" s="148"/>
      <c r="B61" s="1"/>
      <c r="C61" s="1"/>
      <c r="D61" s="1"/>
      <c r="E61" s="1"/>
      <c r="F61" s="1"/>
      <c r="G61" s="178" t="s">
        <v>30</v>
      </c>
      <c r="H61" s="154"/>
      <c r="I61" s="154"/>
      <c r="J61" s="154"/>
      <c r="K61" s="15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 x14ac:dyDescent="0.25">
      <c r="A63" s="179" t="s">
        <v>41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172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3.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3.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3.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3.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3.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3.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3.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3.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3.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3.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3.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</sheetData>
  <mergeCells count="124">
    <mergeCell ref="L41:U41"/>
    <mergeCell ref="L42:U42"/>
    <mergeCell ref="E42:F42"/>
    <mergeCell ref="G42:H42"/>
    <mergeCell ref="G60:H60"/>
    <mergeCell ref="G61:K61"/>
    <mergeCell ref="A63:K63"/>
    <mergeCell ref="G52:H52"/>
    <mergeCell ref="G53:H53"/>
    <mergeCell ref="G54:H54"/>
    <mergeCell ref="G55:H55"/>
    <mergeCell ref="G56:H56"/>
    <mergeCell ref="G57:H57"/>
    <mergeCell ref="G58:H58"/>
    <mergeCell ref="A55:A61"/>
    <mergeCell ref="E41:F41"/>
    <mergeCell ref="G41:H41"/>
    <mergeCell ref="E46:F46"/>
    <mergeCell ref="E47:F47"/>
    <mergeCell ref="E43:F43"/>
    <mergeCell ref="G43:H43"/>
    <mergeCell ref="E44:F44"/>
    <mergeCell ref="G44:H44"/>
    <mergeCell ref="A21:A54"/>
    <mergeCell ref="G28:H28"/>
    <mergeCell ref="D28:E28"/>
    <mergeCell ref="B31:C31"/>
    <mergeCell ref="G51:H51"/>
    <mergeCell ref="G35:K35"/>
    <mergeCell ref="G36:H36"/>
    <mergeCell ref="G40:H40"/>
    <mergeCell ref="A64:K64"/>
    <mergeCell ref="A1:K1"/>
    <mergeCell ref="A2:C2"/>
    <mergeCell ref="D2:F2"/>
    <mergeCell ref="H2:I2"/>
    <mergeCell ref="A3:C3"/>
    <mergeCell ref="D3:F3"/>
    <mergeCell ref="H3:I3"/>
    <mergeCell ref="C18:E18"/>
    <mergeCell ref="C19:F19"/>
    <mergeCell ref="A4:C4"/>
    <mergeCell ref="D4:F4"/>
    <mergeCell ref="I4:K4"/>
    <mergeCell ref="B5:K5"/>
    <mergeCell ref="C7:F7"/>
    <mergeCell ref="H7:K7"/>
    <mergeCell ref="A6:A20"/>
    <mergeCell ref="C9:E9"/>
    <mergeCell ref="C10:E10"/>
    <mergeCell ref="C11:E11"/>
    <mergeCell ref="E45:F45"/>
    <mergeCell ref="G45:H45"/>
    <mergeCell ref="G46:H46"/>
    <mergeCell ref="G47:H47"/>
    <mergeCell ref="D27:E27"/>
    <mergeCell ref="G27:H27"/>
    <mergeCell ref="G31:H31"/>
    <mergeCell ref="D31:E31"/>
    <mergeCell ref="C14:E14"/>
    <mergeCell ref="C15:E15"/>
    <mergeCell ref="C16:E16"/>
    <mergeCell ref="D32:F32"/>
    <mergeCell ref="G32:H32"/>
    <mergeCell ref="D33:F33"/>
    <mergeCell ref="G33:H33"/>
    <mergeCell ref="D34:F34"/>
    <mergeCell ref="G34:H34"/>
    <mergeCell ref="G24:K24"/>
    <mergeCell ref="G25:H25"/>
    <mergeCell ref="D26:E26"/>
    <mergeCell ref="G26:H26"/>
    <mergeCell ref="B37:B38"/>
    <mergeCell ref="D29:E29"/>
    <mergeCell ref="G29:H29"/>
    <mergeCell ref="G30:H30"/>
    <mergeCell ref="D30:E30"/>
    <mergeCell ref="F22:I22"/>
    <mergeCell ref="K37:K38"/>
    <mergeCell ref="F37:I38"/>
    <mergeCell ref="E37:E38"/>
    <mergeCell ref="D37:D38"/>
    <mergeCell ref="C52:D52"/>
    <mergeCell ref="G59:H59"/>
    <mergeCell ref="C17:E17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J40:K40"/>
    <mergeCell ref="J41:K41"/>
    <mergeCell ref="C37:C38"/>
    <mergeCell ref="E48:F48"/>
    <mergeCell ref="E51:F51"/>
    <mergeCell ref="E52:F52"/>
    <mergeCell ref="G48:H48"/>
    <mergeCell ref="E49:F49"/>
    <mergeCell ref="G49:H49"/>
    <mergeCell ref="E50:F50"/>
    <mergeCell ref="G50:H50"/>
    <mergeCell ref="J59:K59"/>
    <mergeCell ref="J60:K60"/>
    <mergeCell ref="J37:J38"/>
    <mergeCell ref="J52:K52"/>
    <mergeCell ref="J53:K53"/>
    <mergeCell ref="J56:K56"/>
    <mergeCell ref="J57:K57"/>
    <mergeCell ref="J58:K58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</mergeCells>
  <pageMargins left="0.7" right="0.7" top="0.75" bottom="0.75" header="0" footer="0"/>
  <pageSetup orientation="landscape" r:id="rId1"/>
  <headerFooter>
    <oddHeader xml:space="preserve">&amp;L&amp;G
</oddHeader>
    <oddFooter>&amp;CPage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Daly</dc:creator>
  <cp:lastModifiedBy>Megan Daly</cp:lastModifiedBy>
  <dcterms:created xsi:type="dcterms:W3CDTF">2021-10-02T18:08:28Z</dcterms:created>
  <dcterms:modified xsi:type="dcterms:W3CDTF">2021-10-28T08:11:40Z</dcterms:modified>
</cp:coreProperties>
</file>